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gaformular" sheetId="1" r:id="rId1"/>
    <sheet name="Daten" sheetId="2" state="hidden" r:id="rId2"/>
  </sheets>
  <definedNames>
    <definedName name="Disziplinen">'Daten'!$K$2:$K$11</definedName>
    <definedName name="Gebiet">'Daten'!$L$2:$L$4</definedName>
    <definedName name="Gruppe">'Daten'!$G$2:$G$5</definedName>
    <definedName name="KurznameSK13">'Daten'!$B$2:$B$29</definedName>
    <definedName name="Liga">'Daten'!$F$2:$F$6</definedName>
    <definedName name="Mannschaft">'Daten'!$H$2:$H$10</definedName>
    <definedName name="VereineSK13">'Daten'!$A$1:$D$29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2" authorId="0">
      <text>
        <r>
          <rPr>
            <sz val="11"/>
            <color indexed="8"/>
            <rFont val="Arial"/>
            <family val="2"/>
          </rPr>
          <t>Hier entsprechende Kreisliga A, B oder C eintragen falls vorhanden!</t>
        </r>
      </text>
    </comment>
    <comment ref="D3" authorId="0">
      <text>
        <r>
          <rPr>
            <sz val="11"/>
            <color indexed="8"/>
            <rFont val="Arial"/>
            <family val="2"/>
          </rPr>
          <t>Bitte hier die Disziplin eintragen.</t>
        </r>
      </text>
    </comment>
    <comment ref="M3" authorId="0">
      <text>
        <r>
          <rPr>
            <sz val="11"/>
            <color indexed="8"/>
            <rFont val="Arial"/>
            <family val="2"/>
          </rPr>
          <t>Bitte hier das Datum, an dem der Wettkampf durchgeführt wurde, eintragen.</t>
        </r>
      </text>
    </comment>
    <comment ref="O3" authorId="0">
      <text>
        <r>
          <rPr>
            <sz val="11"/>
            <color indexed="8"/>
            <rFont val="Arial"/>
            <family val="2"/>
          </rPr>
          <t>Hier bitte die Gruppe eintragen.</t>
        </r>
      </text>
    </comment>
    <comment ref="B5" authorId="0">
      <text>
        <r>
          <rPr>
            <sz val="11"/>
            <color indexed="8"/>
            <rFont val="Arial"/>
            <family val="2"/>
          </rPr>
          <t>Bitte hier den Namen des Heimvereins auswählen.</t>
        </r>
      </text>
    </comment>
    <comment ref="J5" authorId="0">
      <text>
        <r>
          <rPr>
            <sz val="11"/>
            <color indexed="8"/>
            <rFont val="Arial"/>
            <family val="2"/>
          </rPr>
          <t>Bitte hier den Namen des Gastvereins auswählen.</t>
        </r>
      </text>
    </comment>
    <comment ref="D9" authorId="0">
      <text>
        <r>
          <rPr>
            <sz val="11"/>
            <color indexed="8"/>
            <rFont val="Arial"/>
            <family val="2"/>
          </rPr>
          <t>Hier wird der komplette Namen des Schützen/der Schützin eingetragen, Vornamen zuerst.</t>
        </r>
      </text>
    </comment>
    <comment ref="E9" authorId="0">
      <text>
        <r>
          <rPr>
            <sz val="11"/>
            <color indexed="8"/>
            <rFont val="Arial"/>
            <family val="2"/>
          </rPr>
          <t>Nur hier wird das erzielte Ergebnis des Schützen/der Schützin eingetragen.</t>
        </r>
      </text>
    </comment>
    <comment ref="L9" authorId="0">
      <text>
        <r>
          <rPr>
            <sz val="11"/>
            <color indexed="8"/>
            <rFont val="Arial"/>
            <family val="2"/>
          </rPr>
          <t xml:space="preserve">Hier wird der komplete Namen des Schützen/der Schützin eingetragen, Vornamen zuerst </t>
        </r>
      </text>
    </comment>
    <comment ref="N9" authorId="0">
      <text>
        <r>
          <rPr>
            <sz val="11"/>
            <color indexed="8"/>
            <rFont val="Arial"/>
            <family val="2"/>
          </rPr>
          <t>Hier wird das erzielte Ergebnis des Schützen/der Schützin eingetragen.</t>
        </r>
      </text>
    </comment>
  </commentList>
</comments>
</file>

<file path=xl/sharedStrings.xml><?xml version="1.0" encoding="utf-8"?>
<sst xmlns="http://schemas.openxmlformats.org/spreadsheetml/2006/main" count="140" uniqueCount="116">
  <si>
    <t>Ligawettkämpfe im Schützenkreis 131 Altenkirchen e.V. des Rheinischen Schützenbundes e.V.</t>
  </si>
  <si>
    <t>A</t>
  </si>
  <si>
    <t>Disziplin :</t>
  </si>
  <si>
    <t xml:space="preserve">Luftgewehr – aufgelegt - (30 Schuß) </t>
  </si>
  <si>
    <t>Datum :</t>
  </si>
  <si>
    <t>Gruppe</t>
  </si>
  <si>
    <t>SV Tell Wallmenroth</t>
  </si>
  <si>
    <t>2.</t>
  </si>
  <si>
    <t>SV Weitefeld</t>
  </si>
  <si>
    <t>1.</t>
  </si>
  <si>
    <t>Gastgeber / Ausrichter</t>
  </si>
  <si>
    <t>Gast</t>
  </si>
  <si>
    <t>Lfd. Nr.</t>
  </si>
  <si>
    <t>Schei-ben Nr.</t>
  </si>
  <si>
    <t>BM</t>
  </si>
  <si>
    <t>kompletter Name</t>
  </si>
  <si>
    <t>Ergebnis</t>
  </si>
  <si>
    <t>Platz</t>
  </si>
  <si>
    <t>Schütze 1</t>
  </si>
  <si>
    <t>Schütze Gast 1</t>
  </si>
  <si>
    <t>Schütze 2</t>
  </si>
  <si>
    <t>Schütze Gast 2</t>
  </si>
  <si>
    <t>Schütze 3</t>
  </si>
  <si>
    <t>Schütze Gast 3</t>
  </si>
  <si>
    <t>Name</t>
  </si>
  <si>
    <t>Punkte</t>
  </si>
  <si>
    <t>:</t>
  </si>
  <si>
    <t xml:space="preserve">Einzelpunkte   </t>
  </si>
  <si>
    <t>Mannschaftspunkte</t>
  </si>
  <si>
    <t>Bei Änderungen in der Mannschaftszusammensetzung in Spalte BM eintragen:  E = Ersatzschütze, NE= neu hinzu gekommener Schütze der keiner anderen Mannschaft angehört,  NA= Schütze im Austausch für den nachfolgend angegebenen Schützen</t>
  </si>
  <si>
    <t>Einsprüche sind auf der Rückseite schriftlich niederzulegen und zur Klärung dem jeweiligen Ligaleiter unter Beifügung der Einspruchsgebühr zuzuleiten.</t>
  </si>
  <si>
    <t>Später erhobene Einsprüche werden nicht anerkannt.</t>
  </si>
  <si>
    <t>Unterschrift Mannschaftsführer Gastgeber / Ausrichter</t>
  </si>
  <si>
    <t xml:space="preserve"> Unterschrift Mannschaftsführer  Gast</t>
  </si>
  <si>
    <t>© Kreis 131 Altenkirchen (Ww) Stand: 16.07.2016</t>
  </si>
  <si>
    <t>Nr.</t>
  </si>
  <si>
    <t>Kurzname</t>
  </si>
  <si>
    <t>Vereinsname</t>
  </si>
  <si>
    <t>Vereinsnummer</t>
  </si>
  <si>
    <t>Liga</t>
  </si>
  <si>
    <t>Mannschaft</t>
  </si>
  <si>
    <t>Disziplinen</t>
  </si>
  <si>
    <t>Gebiet</t>
  </si>
  <si>
    <t>SSV Alsdorf</t>
  </si>
  <si>
    <t>Schießsportverein Alsdorf e.V.</t>
  </si>
  <si>
    <t xml:space="preserve">Freundschaftsliga (Luftgewehr – Aufg. - 20 Schuß) </t>
  </si>
  <si>
    <t>Ligawettkämpfe im Schützenkreis 132 Altenkirchen e.V. des Rheinischen Schützenbundes e.V.</t>
  </si>
  <si>
    <t>Altenkirchener BogSch</t>
  </si>
  <si>
    <t>Altenkirchener Bogenschützen 1990 e.V.</t>
  </si>
  <si>
    <t>B</t>
  </si>
  <si>
    <t xml:space="preserve">Gebrauchspistole / -revolver </t>
  </si>
  <si>
    <t>Altenkirchener SG</t>
  </si>
  <si>
    <t>Altenkirchener Schützengesellschaft 1845 e.V.</t>
  </si>
  <si>
    <t>C</t>
  </si>
  <si>
    <t>3.</t>
  </si>
  <si>
    <t xml:space="preserve">KK-Dreistellung 3x10 </t>
  </si>
  <si>
    <t>Ligawettkämpfe im Schützenbezirk 13 e.V. des Rheinischen Schützenbundes e.V.</t>
  </si>
  <si>
    <t>Betzdorfer SV</t>
  </si>
  <si>
    <t>Betzdorfer Schützenverein 1868 e.V.</t>
  </si>
  <si>
    <t>D</t>
  </si>
  <si>
    <t>4.</t>
  </si>
  <si>
    <t>KK-Gewehr – Auflage, 30 Schuß, 50m</t>
  </si>
  <si>
    <t>St.Hub. SpSch Birken-Honigsessen</t>
  </si>
  <si>
    <t>St.Hubertus Sportschützen Birken-Honigsessen e.V.</t>
  </si>
  <si>
    <t>5.</t>
  </si>
  <si>
    <t>KK-Liegendkampf 60 Schuss</t>
  </si>
  <si>
    <t>SV St. Josef Brachbach</t>
  </si>
  <si>
    <t>Schützenverein St.Josef Brachbach 1960 e.V.</t>
  </si>
  <si>
    <t>6.</t>
  </si>
  <si>
    <t>KKS Daaden</t>
  </si>
  <si>
    <t>Kleinkaliberschützenverein Daaden e.V.</t>
  </si>
  <si>
    <t>7.</t>
  </si>
  <si>
    <t xml:space="preserve">Luftgewehr (stehend freihand 40 Schuß) </t>
  </si>
  <si>
    <t>KKSV Döttesfeld</t>
  </si>
  <si>
    <t>Kleinkaliber Schützenverein Döttesfeld e.V. von 1932</t>
  </si>
  <si>
    <t>8.</t>
  </si>
  <si>
    <t xml:space="preserve">Luftpistole 40 Schuß </t>
  </si>
  <si>
    <t>SV Elkenroth</t>
  </si>
  <si>
    <t xml:space="preserve">Schützenverein e.V. Elkenroth </t>
  </si>
  <si>
    <t>9.</t>
  </si>
  <si>
    <t xml:space="preserve">Seniorenfreundschaftsrunde (LG steh. freih. 20 Schuß) </t>
  </si>
  <si>
    <t>SV Elkhausen-Katzwinkel</t>
  </si>
  <si>
    <t>Schützenverein Elkhausen-Katzwinkel e.V</t>
  </si>
  <si>
    <t xml:space="preserve">Sportpistole KK 30 Schuß </t>
  </si>
  <si>
    <t>SSV Etzbach</t>
  </si>
  <si>
    <t>Schießsportverein Etzbach e.V.</t>
  </si>
  <si>
    <t>SpSch Freusburg</t>
  </si>
  <si>
    <t>Sportschützen Freusburg 1972 e.V.</t>
  </si>
  <si>
    <t>SG Hamm</t>
  </si>
  <si>
    <t>Schützengesellschaft von1841 e.V. Hamm / Sieg</t>
  </si>
  <si>
    <t>SV Herdorf</t>
  </si>
  <si>
    <t>Schützenverein Herdorf von 1878 e.V.</t>
  </si>
  <si>
    <t>SV Im Grunde Marenbach</t>
  </si>
  <si>
    <t>Schützenverein "Im Grunde" e.V. von 1966 Marenbach</t>
  </si>
  <si>
    <t>SV Tell Kirchen</t>
  </si>
  <si>
    <t>Schützenverein Tell Kirchen e.V. 1876</t>
  </si>
  <si>
    <t>SpSch Kirchen-Grindel</t>
  </si>
  <si>
    <t>Sportschützen Kirchen-Grindel 1952 e.V.</t>
  </si>
  <si>
    <t>SV Leuzbach-Bergenhausen</t>
  </si>
  <si>
    <t>Schützenverein Leuzbach-Bergenhausen 1924 e.V.</t>
  </si>
  <si>
    <t>SV Maulsbach</t>
  </si>
  <si>
    <t>Schützenverein Maulsbach e.V.</t>
  </si>
  <si>
    <t>SV Adler Michelbach</t>
  </si>
  <si>
    <t>Schützenverein "Adler" Michelbach 1958 e.V.</t>
  </si>
  <si>
    <t>KKSV Orfgen</t>
  </si>
  <si>
    <t>Kleinkaliber Schützenverein Orfgen 1932 e.V.</t>
  </si>
  <si>
    <t>SV Scheuerfeld</t>
  </si>
  <si>
    <t>Schützenverein Scheuerfeld 1958 e.V.</t>
  </si>
  <si>
    <t>St.Hubertus Sbr Selbach</t>
  </si>
  <si>
    <t>St.Hubertus Schützenbruderschaft Selbach 1935 e.V.</t>
  </si>
  <si>
    <t xml:space="preserve">Schützenverein Tell 1962 e.V. Wallmenroth </t>
  </si>
  <si>
    <t>Schützenverein Weitefeld 1964 e.V.</t>
  </si>
  <si>
    <t>Wissener SV</t>
  </si>
  <si>
    <t xml:space="preserve">Wissener Schützenverein e.V. 1870 </t>
  </si>
  <si>
    <t>SV Beispiel</t>
  </si>
  <si>
    <t>SpSch  Vorlage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</si>
</sst>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DD/MM/YYYY"/>
    <numFmt numFmtId="168" formatCode="0"/>
  </numFmts>
  <fonts count="1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sz val="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</cellStyleXfs>
  <cellXfs count="98">
    <xf numFmtId="164" fontId="0" fillId="0" borderId="0" xfId="0" applyAlignment="1">
      <alignment/>
    </xf>
    <xf numFmtId="164" fontId="1" fillId="0" borderId="0" xfId="20" applyFont="1" applyFill="1" applyBorder="1" applyAlignment="1" applyProtection="1">
      <alignment/>
      <protection/>
    </xf>
    <xf numFmtId="164" fontId="1" fillId="0" borderId="0" xfId="20">
      <alignment/>
    </xf>
    <xf numFmtId="165" fontId="2" fillId="2" borderId="1" xfId="20" applyNumberFormat="1" applyFont="1" applyFill="1" applyBorder="1" applyAlignment="1" applyProtection="1">
      <alignment horizontal="center"/>
      <protection locked="0"/>
    </xf>
    <xf numFmtId="164" fontId="1" fillId="2" borderId="2" xfId="20" applyNumberFormat="1" applyFont="1" applyFill="1" applyBorder="1" applyAlignment="1" applyProtection="1">
      <alignment/>
      <protection/>
    </xf>
    <xf numFmtId="164" fontId="1" fillId="2" borderId="0" xfId="20" applyNumberFormat="1" applyFont="1" applyFill="1" applyBorder="1" applyAlignment="1" applyProtection="1">
      <alignment/>
      <protection/>
    </xf>
    <xf numFmtId="164" fontId="3" fillId="2" borderId="0" xfId="20" applyNumberFormat="1" applyFont="1" applyFill="1" applyBorder="1" applyAlignment="1" applyProtection="1">
      <alignment horizontal="right"/>
      <protection/>
    </xf>
    <xf numFmtId="164" fontId="3" fillId="2" borderId="3" xfId="20" applyNumberFormat="1" applyFont="1" applyFill="1" applyBorder="1" applyAlignment="1" applyProtection="1">
      <alignment horizontal="center"/>
      <protection locked="0"/>
    </xf>
    <xf numFmtId="165" fontId="5" fillId="2" borderId="0" xfId="20" applyNumberFormat="1" applyFont="1" applyFill="1" applyBorder="1" applyAlignment="1" applyProtection="1">
      <alignment/>
      <protection/>
    </xf>
    <xf numFmtId="165" fontId="3" fillId="2" borderId="4" xfId="20" applyNumberFormat="1" applyFont="1" applyFill="1" applyBorder="1" applyAlignment="1" applyProtection="1">
      <alignment horizontal="left"/>
      <protection locked="0"/>
    </xf>
    <xf numFmtId="165" fontId="3" fillId="2" borderId="0" xfId="20" applyNumberFormat="1" applyFont="1" applyFill="1" applyBorder="1" applyAlignment="1" applyProtection="1">
      <alignment/>
      <protection locked="0"/>
    </xf>
    <xf numFmtId="164" fontId="1" fillId="0" borderId="0" xfId="20" applyNumberFormat="1" applyFont="1" applyFill="1" applyBorder="1" applyAlignment="1" applyProtection="1">
      <alignment/>
      <protection/>
    </xf>
    <xf numFmtId="165" fontId="5" fillId="2" borderId="0" xfId="20" applyNumberFormat="1" applyFont="1" applyFill="1" applyBorder="1" applyAlignment="1" applyProtection="1">
      <alignment horizontal="right"/>
      <protection/>
    </xf>
    <xf numFmtId="167" fontId="3" fillId="2" borderId="4" xfId="20" applyNumberFormat="1" applyFont="1" applyFill="1" applyBorder="1" applyAlignment="1" applyProtection="1">
      <alignment horizontal="center"/>
      <protection locked="0"/>
    </xf>
    <xf numFmtId="165" fontId="1" fillId="2" borderId="0" xfId="20" applyNumberFormat="1" applyFont="1" applyFill="1" applyBorder="1" applyAlignment="1" applyProtection="1">
      <alignment horizontal="center"/>
      <protection/>
    </xf>
    <xf numFmtId="164" fontId="3" fillId="2" borderId="5" xfId="20" applyNumberFormat="1" applyFont="1" applyFill="1" applyBorder="1" applyAlignment="1" applyProtection="1">
      <alignment horizontal="center"/>
      <protection locked="0"/>
    </xf>
    <xf numFmtId="164" fontId="6" fillId="2" borderId="2" xfId="20" applyNumberFormat="1" applyFont="1" applyFill="1" applyBorder="1" applyAlignment="1" applyProtection="1">
      <alignment/>
      <protection/>
    </xf>
    <xf numFmtId="164" fontId="7" fillId="2" borderId="0" xfId="20" applyNumberFormat="1" applyFont="1" applyFill="1" applyBorder="1" applyAlignment="1" applyProtection="1">
      <alignment/>
      <protection/>
    </xf>
    <xf numFmtId="164" fontId="6" fillId="2" borderId="0" xfId="20" applyNumberFormat="1" applyFont="1" applyFill="1" applyBorder="1" applyAlignment="1" applyProtection="1">
      <alignment/>
      <protection/>
    </xf>
    <xf numFmtId="164" fontId="7" fillId="2" borderId="0" xfId="20" applyNumberFormat="1" applyFont="1" applyFill="1" applyBorder="1" applyAlignment="1" applyProtection="1">
      <alignment horizontal="right"/>
      <protection/>
    </xf>
    <xf numFmtId="164" fontId="6" fillId="2" borderId="6" xfId="20" applyNumberFormat="1" applyFont="1" applyFill="1" applyBorder="1" applyAlignment="1" applyProtection="1">
      <alignment/>
      <protection/>
    </xf>
    <xf numFmtId="164" fontId="6" fillId="2" borderId="0" xfId="20" applyNumberFormat="1" applyFont="1" applyFill="1" applyBorder="1" applyAlignment="1" applyProtection="1">
      <alignment horizontal="center"/>
      <protection/>
    </xf>
    <xf numFmtId="164" fontId="6" fillId="2" borderId="6" xfId="20" applyNumberFormat="1" applyFont="1" applyFill="1" applyBorder="1" applyAlignment="1" applyProtection="1">
      <alignment horizontal="center"/>
      <protection/>
    </xf>
    <xf numFmtId="164" fontId="6" fillId="2" borderId="7" xfId="20" applyNumberFormat="1" applyFont="1" applyFill="1" applyBorder="1" applyAlignment="1" applyProtection="1">
      <alignment/>
      <protection/>
    </xf>
    <xf numFmtId="165" fontId="2" fillId="2" borderId="4" xfId="20" applyNumberFormat="1" applyFont="1" applyFill="1" applyBorder="1" applyAlignment="1" applyProtection="1">
      <alignment horizontal="center"/>
      <protection locked="0"/>
    </xf>
    <xf numFmtId="164" fontId="2" fillId="2" borderId="4" xfId="20" applyNumberFormat="1" applyFont="1" applyFill="1" applyBorder="1" applyAlignment="1" applyProtection="1">
      <alignment horizontal="center"/>
      <protection locked="0"/>
    </xf>
    <xf numFmtId="164" fontId="1" fillId="2" borderId="3" xfId="20" applyNumberFormat="1" applyFont="1" applyFill="1" applyBorder="1" applyAlignment="1" applyProtection="1">
      <alignment/>
      <protection/>
    </xf>
    <xf numFmtId="165" fontId="5" fillId="2" borderId="6" xfId="20" applyNumberFormat="1" applyFont="1" applyFill="1" applyBorder="1" applyAlignment="1" applyProtection="1">
      <alignment horizontal="center"/>
      <protection/>
    </xf>
    <xf numFmtId="164" fontId="1" fillId="2" borderId="8" xfId="20" applyNumberFormat="1" applyFont="1" applyFill="1" applyBorder="1" applyAlignment="1" applyProtection="1">
      <alignment/>
      <protection/>
    </xf>
    <xf numFmtId="164" fontId="1" fillId="2" borderId="4" xfId="20" applyNumberFormat="1" applyFont="1" applyFill="1" applyBorder="1" applyAlignment="1" applyProtection="1">
      <alignment/>
      <protection/>
    </xf>
    <xf numFmtId="164" fontId="1" fillId="2" borderId="5" xfId="20" applyNumberFormat="1" applyFont="1" applyFill="1" applyBorder="1" applyAlignment="1" applyProtection="1">
      <alignment/>
      <protection/>
    </xf>
    <xf numFmtId="165" fontId="8" fillId="2" borderId="9" xfId="20" applyNumberFormat="1" applyFont="1" applyFill="1" applyBorder="1" applyAlignment="1" applyProtection="1">
      <alignment horizontal="center" wrapText="1"/>
      <protection/>
    </xf>
    <xf numFmtId="165" fontId="9" fillId="2" borderId="10" xfId="20" applyNumberFormat="1" applyFont="1" applyFill="1" applyBorder="1" applyAlignment="1" applyProtection="1">
      <alignment horizontal="center" wrapText="1"/>
      <protection/>
    </xf>
    <xf numFmtId="165" fontId="1" fillId="2" borderId="10" xfId="20" applyNumberFormat="1" applyFont="1" applyFill="1" applyBorder="1" applyAlignment="1" applyProtection="1">
      <alignment horizontal="center" wrapText="1"/>
      <protection/>
    </xf>
    <xf numFmtId="165" fontId="1" fillId="2" borderId="11" xfId="20" applyNumberFormat="1" applyFont="1" applyFill="1" applyBorder="1" applyAlignment="1" applyProtection="1">
      <alignment horizontal="center" wrapText="1"/>
      <protection/>
    </xf>
    <xf numFmtId="164" fontId="1" fillId="2" borderId="12" xfId="20" applyNumberFormat="1" applyFont="1" applyFill="1" applyBorder="1" applyAlignment="1" applyProtection="1">
      <alignment/>
      <protection/>
    </xf>
    <xf numFmtId="165" fontId="1" fillId="2" borderId="10" xfId="20" applyNumberFormat="1" applyFont="1" applyFill="1" applyBorder="1" applyAlignment="1" applyProtection="1">
      <alignment horizontal="center"/>
      <protection/>
    </xf>
    <xf numFmtId="164" fontId="1" fillId="2" borderId="13" xfId="20" applyNumberFormat="1" applyFont="1" applyFill="1" applyBorder="1" applyAlignment="1" applyProtection="1">
      <alignment/>
      <protection/>
    </xf>
    <xf numFmtId="164" fontId="1" fillId="2" borderId="14" xfId="20" applyNumberFormat="1" applyFont="1" applyFill="1" applyBorder="1" applyAlignment="1" applyProtection="1">
      <alignment/>
      <protection/>
    </xf>
    <xf numFmtId="164" fontId="3" fillId="2" borderId="14" xfId="20" applyNumberFormat="1" applyFont="1" applyFill="1" applyBorder="1" applyAlignment="1" applyProtection="1">
      <alignment/>
      <protection locked="0"/>
    </xf>
    <xf numFmtId="165" fontId="3" fillId="2" borderId="14" xfId="20" applyNumberFormat="1" applyFont="1" applyFill="1" applyBorder="1" applyAlignment="1" applyProtection="1">
      <alignment/>
      <protection locked="0"/>
    </xf>
    <xf numFmtId="164" fontId="3" fillId="2" borderId="14" xfId="20" applyNumberFormat="1" applyFont="1" applyFill="1" applyBorder="1" applyAlignment="1" applyProtection="1">
      <alignment horizontal="center"/>
      <protection locked="0"/>
    </xf>
    <xf numFmtId="164" fontId="10" fillId="2" borderId="15" xfId="20" applyNumberFormat="1" applyFont="1" applyFill="1" applyBorder="1" applyAlignment="1" applyProtection="1">
      <alignment horizontal="center"/>
      <protection/>
    </xf>
    <xf numFmtId="164" fontId="3" fillId="2" borderId="14" xfId="20" applyNumberFormat="1" applyFont="1" applyFill="1" applyBorder="1" applyAlignment="1" applyProtection="1">
      <alignment horizontal="center" wrapText="1"/>
      <protection/>
    </xf>
    <xf numFmtId="165" fontId="3" fillId="2" borderId="16" xfId="20" applyNumberFormat="1" applyFont="1" applyFill="1" applyBorder="1" applyAlignment="1" applyProtection="1">
      <alignment/>
      <protection locked="0"/>
    </xf>
    <xf numFmtId="164" fontId="1" fillId="2" borderId="17" xfId="20" applyNumberFormat="1" applyFont="1" applyFill="1" applyBorder="1" applyAlignment="1" applyProtection="1">
      <alignment/>
      <protection/>
    </xf>
    <xf numFmtId="164" fontId="1" fillId="2" borderId="18" xfId="20" applyNumberFormat="1" applyFont="1" applyFill="1" applyBorder="1" applyAlignment="1" applyProtection="1">
      <alignment/>
      <protection/>
    </xf>
    <xf numFmtId="164" fontId="1" fillId="2" borderId="19" xfId="20" applyNumberFormat="1" applyFont="1" applyFill="1" applyBorder="1" applyAlignment="1" applyProtection="1">
      <alignment/>
      <protection/>
    </xf>
    <xf numFmtId="164" fontId="8" fillId="2" borderId="20" xfId="20" applyNumberFormat="1" applyFont="1" applyFill="1" applyBorder="1" applyAlignment="1" applyProtection="1">
      <alignment/>
      <protection/>
    </xf>
    <xf numFmtId="164" fontId="8" fillId="2" borderId="21" xfId="20" applyNumberFormat="1" applyFont="1" applyFill="1" applyBorder="1" applyAlignment="1" applyProtection="1">
      <alignment/>
      <protection/>
    </xf>
    <xf numFmtId="164" fontId="8" fillId="2" borderId="6" xfId="20" applyNumberFormat="1" applyFont="1" applyFill="1" applyBorder="1" applyAlignment="1" applyProtection="1">
      <alignment/>
      <protection/>
    </xf>
    <xf numFmtId="164" fontId="8" fillId="2" borderId="22" xfId="20" applyNumberFormat="1" applyFont="1" applyFill="1" applyBorder="1" applyAlignment="1" applyProtection="1">
      <alignment/>
      <protection/>
    </xf>
    <xf numFmtId="164" fontId="1" fillId="2" borderId="23" xfId="20" applyNumberFormat="1" applyFont="1" applyFill="1" applyBorder="1" applyAlignment="1" applyProtection="1">
      <alignment horizontal="center"/>
      <protection/>
    </xf>
    <xf numFmtId="165" fontId="1" fillId="2" borderId="14" xfId="20" applyNumberFormat="1" applyFont="1" applyFill="1" applyBorder="1" applyAlignment="1" applyProtection="1">
      <alignment horizontal="center"/>
      <protection/>
    </xf>
    <xf numFmtId="164" fontId="1" fillId="2" borderId="24" xfId="20" applyNumberFormat="1" applyFont="1" applyFill="1" applyBorder="1" applyAlignment="1" applyProtection="1">
      <alignment/>
      <protection/>
    </xf>
    <xf numFmtId="165" fontId="1" fillId="2" borderId="25" xfId="20" applyNumberFormat="1" applyFont="1" applyFill="1" applyBorder="1" applyAlignment="1" applyProtection="1">
      <alignment horizontal="center"/>
      <protection/>
    </xf>
    <xf numFmtId="165" fontId="1" fillId="2" borderId="16" xfId="20" applyNumberFormat="1" applyFont="1" applyFill="1" applyBorder="1" applyAlignment="1" applyProtection="1">
      <alignment horizontal="center"/>
      <protection/>
    </xf>
    <xf numFmtId="164" fontId="1" fillId="2" borderId="26" xfId="20" applyNumberFormat="1" applyFont="1" applyFill="1" applyBorder="1" applyAlignment="1" applyProtection="1">
      <alignment horizontal="center"/>
      <protection/>
    </xf>
    <xf numFmtId="164" fontId="11" fillId="2" borderId="23" xfId="20" applyNumberFormat="1" applyFont="1" applyFill="1" applyBorder="1" applyAlignment="1" applyProtection="1">
      <alignment/>
      <protection/>
    </xf>
    <xf numFmtId="164" fontId="11" fillId="2" borderId="14" xfId="20" applyNumberFormat="1" applyFont="1" applyFill="1" applyBorder="1" applyAlignment="1" applyProtection="1">
      <alignment horizontal="center"/>
      <protection/>
    </xf>
    <xf numFmtId="165" fontId="3" fillId="2" borderId="14" xfId="20" applyNumberFormat="1" applyFont="1" applyFill="1" applyBorder="1" applyAlignment="1" applyProtection="1">
      <alignment/>
      <protection/>
    </xf>
    <xf numFmtId="168" fontId="3" fillId="2" borderId="14" xfId="20" applyNumberFormat="1" applyFont="1" applyFill="1" applyBorder="1" applyAlignment="1" applyProtection="1">
      <alignment/>
      <protection/>
    </xf>
    <xf numFmtId="164" fontId="10" fillId="2" borderId="14" xfId="20" applyNumberFormat="1" applyFont="1" applyFill="1" applyBorder="1" applyAlignment="1" applyProtection="1">
      <alignment horizontal="center"/>
      <protection/>
    </xf>
    <xf numFmtId="165" fontId="3" fillId="2" borderId="27" xfId="20" applyNumberFormat="1" applyFont="1" applyFill="1" applyBorder="1" applyAlignment="1" applyProtection="1">
      <alignment/>
      <protection/>
    </xf>
    <xf numFmtId="165" fontId="3" fillId="2" borderId="28" xfId="20" applyNumberFormat="1" applyFont="1" applyFill="1" applyBorder="1" applyAlignment="1" applyProtection="1">
      <alignment/>
      <protection/>
    </xf>
    <xf numFmtId="164" fontId="11" fillId="2" borderId="26" xfId="20" applyNumberFormat="1" applyFont="1" applyFill="1" applyBorder="1" applyAlignment="1" applyProtection="1">
      <alignment/>
      <protection/>
    </xf>
    <xf numFmtId="164" fontId="10" fillId="2" borderId="29" xfId="20" applyNumberFormat="1" applyFont="1" applyFill="1" applyBorder="1" applyAlignment="1" applyProtection="1">
      <alignment horizontal="center"/>
      <protection/>
    </xf>
    <xf numFmtId="164" fontId="10" fillId="2" borderId="25" xfId="20" applyNumberFormat="1" applyFont="1" applyFill="1" applyBorder="1" applyAlignment="1" applyProtection="1">
      <alignment horizontal="center"/>
      <protection/>
    </xf>
    <xf numFmtId="164" fontId="11" fillId="2" borderId="30" xfId="20" applyNumberFormat="1" applyFont="1" applyFill="1" applyBorder="1" applyAlignment="1" applyProtection="1">
      <alignment/>
      <protection/>
    </xf>
    <xf numFmtId="164" fontId="1" fillId="2" borderId="31" xfId="20" applyNumberFormat="1" applyFont="1" applyFill="1" applyBorder="1" applyAlignment="1" applyProtection="1">
      <alignment/>
      <protection/>
    </xf>
    <xf numFmtId="165" fontId="2" fillId="2" borderId="32" xfId="20" applyNumberFormat="1" applyFont="1" applyFill="1" applyBorder="1" applyAlignment="1" applyProtection="1">
      <alignment horizontal="right"/>
      <protection/>
    </xf>
    <xf numFmtId="164" fontId="10" fillId="2" borderId="33" xfId="20" applyNumberFormat="1" applyFont="1" applyFill="1" applyBorder="1" applyAlignment="1" applyProtection="1">
      <alignment horizontal="center"/>
      <protection/>
    </xf>
    <xf numFmtId="165" fontId="10" fillId="2" borderId="30" xfId="20" applyNumberFormat="1" applyFont="1" applyFill="1" applyBorder="1" applyAlignment="1" applyProtection="1">
      <alignment/>
      <protection/>
    </xf>
    <xf numFmtId="165" fontId="8" fillId="2" borderId="0" xfId="20" applyNumberFormat="1" applyFont="1" applyFill="1" applyBorder="1" applyAlignment="1" applyProtection="1">
      <alignment vertical="top" wrapText="1"/>
      <protection/>
    </xf>
    <xf numFmtId="165" fontId="8" fillId="2" borderId="31" xfId="20" applyNumberFormat="1" applyFont="1" applyFill="1" applyBorder="1" applyAlignment="1" applyProtection="1">
      <alignment vertical="top" wrapText="1"/>
      <protection/>
    </xf>
    <xf numFmtId="165" fontId="8" fillId="2" borderId="34" xfId="20" applyNumberFormat="1" applyFont="1" applyFill="1" applyBorder="1" applyAlignment="1" applyProtection="1">
      <alignment vertical="top" wrapText="1"/>
      <protection/>
    </xf>
    <xf numFmtId="164" fontId="8" fillId="2" borderId="35" xfId="20" applyNumberFormat="1" applyFont="1" applyFill="1" applyBorder="1" applyAlignment="1" applyProtection="1">
      <alignment/>
      <protection/>
    </xf>
    <xf numFmtId="164" fontId="8" fillId="2" borderId="4" xfId="20" applyNumberFormat="1" applyFont="1" applyFill="1" applyBorder="1" applyAlignment="1" applyProtection="1">
      <alignment/>
      <protection/>
    </xf>
    <xf numFmtId="165" fontId="2" fillId="2" borderId="36" xfId="20" applyNumberFormat="1" applyFont="1" applyFill="1" applyBorder="1" applyAlignment="1" applyProtection="1">
      <alignment horizontal="right"/>
      <protection/>
    </xf>
    <xf numFmtId="165" fontId="10" fillId="2" borderId="12" xfId="20" applyNumberFormat="1" applyFont="1" applyFill="1" applyBorder="1" applyAlignment="1" applyProtection="1">
      <alignment/>
      <protection/>
    </xf>
    <xf numFmtId="164" fontId="10" fillId="2" borderId="37" xfId="20" applyNumberFormat="1" applyFont="1" applyFill="1" applyBorder="1" applyAlignment="1" applyProtection="1">
      <alignment horizontal="center"/>
      <protection/>
    </xf>
    <xf numFmtId="165" fontId="8" fillId="2" borderId="36" xfId="20" applyNumberFormat="1" applyFont="1" applyFill="1" applyBorder="1" applyAlignment="1" applyProtection="1">
      <alignment wrapText="1"/>
      <protection/>
    </xf>
    <xf numFmtId="165" fontId="12" fillId="2" borderId="38" xfId="20" applyNumberFormat="1" applyFont="1" applyFill="1" applyBorder="1" applyAlignment="1" applyProtection="1">
      <alignment horizontal="center" wrapText="1"/>
      <protection/>
    </xf>
    <xf numFmtId="165" fontId="3" fillId="2" borderId="39" xfId="20" applyNumberFormat="1" applyFont="1" applyFill="1" applyBorder="1" applyAlignment="1" applyProtection="1">
      <alignment/>
      <protection locked="0"/>
    </xf>
    <xf numFmtId="164" fontId="13" fillId="2" borderId="27" xfId="20" applyNumberFormat="1" applyFont="1" applyFill="1" applyBorder="1" applyAlignment="1" applyProtection="1">
      <alignment/>
      <protection/>
    </xf>
    <xf numFmtId="164" fontId="8" fillId="2" borderId="0" xfId="20" applyNumberFormat="1" applyFont="1" applyFill="1" applyBorder="1" applyAlignment="1" applyProtection="1">
      <alignment/>
      <protection/>
    </xf>
    <xf numFmtId="164" fontId="13" fillId="2" borderId="40" xfId="20" applyNumberFormat="1" applyFont="1" applyFill="1" applyBorder="1" applyAlignment="1" applyProtection="1">
      <alignment/>
      <protection/>
    </xf>
    <xf numFmtId="164" fontId="3" fillId="2" borderId="41" xfId="20" applyNumberFormat="1" applyFont="1" applyFill="1" applyBorder="1" applyAlignment="1" applyProtection="1">
      <alignment/>
      <protection locked="0"/>
    </xf>
    <xf numFmtId="164" fontId="8" fillId="2" borderId="42" xfId="20" applyNumberFormat="1" applyFont="1" applyFill="1" applyBorder="1" applyAlignment="1" applyProtection="1">
      <alignment/>
      <protection/>
    </xf>
    <xf numFmtId="164" fontId="1" fillId="2" borderId="43" xfId="20" applyNumberFormat="1" applyFont="1" applyFill="1" applyBorder="1" applyAlignment="1" applyProtection="1">
      <alignment/>
      <protection/>
    </xf>
    <xf numFmtId="165" fontId="8" fillId="2" borderId="2" xfId="20" applyNumberFormat="1" applyFont="1" applyFill="1" applyBorder="1" applyAlignment="1" applyProtection="1">
      <alignment/>
      <protection/>
    </xf>
    <xf numFmtId="165" fontId="14" fillId="2" borderId="2" xfId="20" applyNumberFormat="1" applyFont="1" applyFill="1" applyBorder="1" applyAlignment="1" applyProtection="1">
      <alignment/>
      <protection/>
    </xf>
    <xf numFmtId="164" fontId="8" fillId="2" borderId="2" xfId="20" applyNumberFormat="1" applyFont="1" applyFill="1" applyBorder="1" applyAlignment="1" applyProtection="1">
      <alignment wrapText="1"/>
      <protection/>
    </xf>
    <xf numFmtId="164" fontId="8" fillId="2" borderId="4" xfId="20" applyNumberFormat="1" applyFont="1" applyFill="1" applyBorder="1" applyAlignment="1" applyProtection="1">
      <alignment/>
      <protection locked="0"/>
    </xf>
    <xf numFmtId="165" fontId="1" fillId="2" borderId="6" xfId="20" applyNumberFormat="1" applyFont="1" applyFill="1" applyBorder="1" applyAlignment="1" applyProtection="1">
      <alignment horizontal="center"/>
      <protection/>
    </xf>
    <xf numFmtId="165" fontId="9" fillId="2" borderId="44" xfId="20" applyNumberFormat="1" applyFont="1" applyFill="1" applyBorder="1" applyAlignment="1" applyProtection="1">
      <alignment/>
      <protection/>
    </xf>
    <xf numFmtId="164" fontId="1" fillId="2" borderId="45" xfId="20" applyNumberFormat="1" applyFont="1" applyFill="1" applyBorder="1" applyAlignment="1" applyProtection="1">
      <alignment/>
      <protection/>
    </xf>
    <xf numFmtId="164" fontId="1" fillId="2" borderId="46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="104" zoomScaleNormal="104" workbookViewId="0" topLeftCell="A1">
      <selection activeCell="D3" sqref="D3"/>
    </sheetView>
  </sheetViews>
  <sheetFormatPr defaultColWidth="1.1484375" defaultRowHeight="12.75" customHeight="1" zeroHeight="1"/>
  <cols>
    <col min="1" max="1" width="3.7109375" style="1" customWidth="1"/>
    <col min="2" max="2" width="5.421875" style="1" customWidth="1"/>
    <col min="3" max="3" width="3.7109375" style="1" customWidth="1"/>
    <col min="4" max="4" width="34.7109375" style="1" customWidth="1"/>
    <col min="5" max="5" width="8.7109375" style="1" customWidth="1"/>
    <col min="6" max="6" width="6.7109375" style="1" customWidth="1"/>
    <col min="7" max="7" width="1.28515625" style="1" customWidth="1"/>
    <col min="8" max="9" width="3.7109375" style="1" customWidth="1"/>
    <col min="10" max="10" width="1.7109375" style="1" customWidth="1"/>
    <col min="11" max="11" width="3.7109375" style="1" customWidth="1"/>
    <col min="12" max="12" width="2.7109375" style="1" customWidth="1"/>
    <col min="13" max="13" width="34.7109375" style="1" customWidth="1"/>
    <col min="14" max="14" width="8.7109375" style="1" customWidth="1"/>
    <col min="15" max="15" width="3.7109375" style="1" customWidth="1"/>
    <col min="16" max="16" width="2.7109375" style="1" customWidth="1"/>
    <col min="17" max="17" width="0.9921875" style="1" customWidth="1"/>
    <col min="18" max="254" width="0" style="1" hidden="1" customWidth="1"/>
    <col min="255" max="16384" width="10.7109375" style="2" customWidth="1"/>
  </cols>
  <sheetData>
    <row r="1" spans="1:16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tr">
        <f>IF(A1="Ligawettkämpfe im Schützenbezirk 13 e.V. des Rheinischen Schützenbundes e.V.","Bezirksliga","Kreisliga")</f>
        <v>Kreisliga</v>
      </c>
      <c r="O2" s="7" t="s">
        <v>1</v>
      </c>
      <c r="P2" s="7"/>
    </row>
    <row r="3" spans="1:16" ht="16.5" customHeight="1">
      <c r="A3" s="4"/>
      <c r="B3" s="8" t="s">
        <v>2</v>
      </c>
      <c r="C3" s="5"/>
      <c r="D3" s="9" t="s">
        <v>3</v>
      </c>
      <c r="E3" s="9"/>
      <c r="F3" s="9"/>
      <c r="G3" s="10"/>
      <c r="H3" s="10"/>
      <c r="J3" s="11"/>
      <c r="K3" s="12" t="s">
        <v>4</v>
      </c>
      <c r="M3" s="13">
        <v>42567</v>
      </c>
      <c r="N3" s="14" t="s">
        <v>5</v>
      </c>
      <c r="O3" s="15">
        <v>2</v>
      </c>
      <c r="P3" s="15"/>
    </row>
    <row r="4" spans="1:16" ht="13.5" customHeight="1">
      <c r="A4" s="16"/>
      <c r="B4" s="17"/>
      <c r="C4" s="18"/>
      <c r="D4" s="18"/>
      <c r="E4" s="19"/>
      <c r="F4" s="18"/>
      <c r="G4" s="18"/>
      <c r="H4" s="5"/>
      <c r="I4" s="5"/>
      <c r="J4" s="19"/>
      <c r="K4" s="18"/>
      <c r="L4" s="20"/>
      <c r="M4" s="20"/>
      <c r="N4" s="21"/>
      <c r="O4" s="22"/>
      <c r="P4" s="23"/>
    </row>
    <row r="5" spans="1:16" ht="16.5" customHeight="1">
      <c r="A5" s="4"/>
      <c r="B5" s="24" t="s">
        <v>6</v>
      </c>
      <c r="C5" s="24"/>
      <c r="D5" s="24"/>
      <c r="E5" s="25" t="s">
        <v>7</v>
      </c>
      <c r="F5" s="5"/>
      <c r="G5" s="5"/>
      <c r="H5" s="5"/>
      <c r="I5" s="5"/>
      <c r="J5" s="24" t="s">
        <v>8</v>
      </c>
      <c r="K5" s="24"/>
      <c r="L5" s="24"/>
      <c r="M5" s="24"/>
      <c r="N5" s="25" t="s">
        <v>9</v>
      </c>
      <c r="O5" s="5"/>
      <c r="P5" s="26"/>
    </row>
    <row r="6" spans="1:16" ht="13.5" customHeight="1">
      <c r="A6" s="4"/>
      <c r="B6" s="27" t="s">
        <v>10</v>
      </c>
      <c r="C6" s="27"/>
      <c r="D6" s="27"/>
      <c r="E6" s="27"/>
      <c r="F6" s="5"/>
      <c r="G6" s="5"/>
      <c r="H6" s="5"/>
      <c r="I6" s="5"/>
      <c r="J6" s="27" t="s">
        <v>11</v>
      </c>
      <c r="K6" s="27"/>
      <c r="L6" s="27"/>
      <c r="M6" s="27"/>
      <c r="N6" s="27"/>
      <c r="O6" s="5"/>
      <c r="P6" s="26"/>
    </row>
    <row r="7" spans="1:16" ht="6" customHeight="1">
      <c r="A7" s="28"/>
      <c r="B7" s="29"/>
      <c r="C7" s="29"/>
      <c r="D7" s="29"/>
      <c r="E7" s="29"/>
      <c r="F7" s="29"/>
      <c r="G7" s="5"/>
      <c r="H7" s="29"/>
      <c r="I7" s="29"/>
      <c r="J7" s="29"/>
      <c r="K7" s="29"/>
      <c r="L7" s="29"/>
      <c r="M7" s="29"/>
      <c r="N7" s="29"/>
      <c r="O7" s="29"/>
      <c r="P7" s="30"/>
    </row>
    <row r="8" spans="1:16" ht="24.75" customHeight="1">
      <c r="A8" s="31" t="s">
        <v>12</v>
      </c>
      <c r="B8" s="32" t="s">
        <v>13</v>
      </c>
      <c r="C8" s="33" t="s">
        <v>14</v>
      </c>
      <c r="D8" s="33" t="s">
        <v>15</v>
      </c>
      <c r="E8" s="33" t="s">
        <v>16</v>
      </c>
      <c r="F8" s="34" t="s">
        <v>17</v>
      </c>
      <c r="G8" s="35"/>
      <c r="H8" s="31" t="s">
        <v>12</v>
      </c>
      <c r="I8" s="32" t="s">
        <v>13</v>
      </c>
      <c r="J8" s="32"/>
      <c r="K8" s="33" t="s">
        <v>14</v>
      </c>
      <c r="L8" s="36" t="s">
        <v>15</v>
      </c>
      <c r="M8" s="36"/>
      <c r="N8" s="33" t="s">
        <v>16</v>
      </c>
      <c r="O8" s="34" t="s">
        <v>17</v>
      </c>
      <c r="P8" s="34"/>
    </row>
    <row r="9" spans="1:16" ht="23.25" customHeight="1">
      <c r="A9" s="37">
        <v>1</v>
      </c>
      <c r="B9" s="38">
        <v>1</v>
      </c>
      <c r="C9" s="39"/>
      <c r="D9" s="40" t="s">
        <v>18</v>
      </c>
      <c r="E9" s="41">
        <v>281</v>
      </c>
      <c r="F9" s="42">
        <f>IF(E9="","",RANK(E9,$E$9:$E$15))</f>
        <v>3</v>
      </c>
      <c r="G9" s="35"/>
      <c r="H9" s="37">
        <v>1</v>
      </c>
      <c r="I9" s="43">
        <v>8</v>
      </c>
      <c r="J9" s="43"/>
      <c r="K9" s="39"/>
      <c r="L9" s="40" t="s">
        <v>19</v>
      </c>
      <c r="M9" s="40"/>
      <c r="N9" s="41">
        <v>180</v>
      </c>
      <c r="O9" s="42">
        <f>IF(N9="","",RANK(N9,$N$9:$N$15))</f>
        <v>3</v>
      </c>
      <c r="P9" s="42"/>
    </row>
    <row r="10" spans="1:16" ht="23.25" customHeight="1">
      <c r="A10" s="37">
        <v>2</v>
      </c>
      <c r="B10" s="38">
        <v>2</v>
      </c>
      <c r="C10" s="39"/>
      <c r="D10" s="40" t="s">
        <v>20</v>
      </c>
      <c r="E10" s="41">
        <v>287</v>
      </c>
      <c r="F10" s="42">
        <f>IF(E10="","",IF(E10=E9,F9+1,RANK(E10,$E$9:$E$15)))</f>
        <v>2</v>
      </c>
      <c r="G10" s="35"/>
      <c r="H10" s="37">
        <v>2</v>
      </c>
      <c r="I10" s="43">
        <v>9</v>
      </c>
      <c r="J10" s="43"/>
      <c r="K10" s="40"/>
      <c r="L10" s="40" t="s">
        <v>21</v>
      </c>
      <c r="M10" s="40"/>
      <c r="N10" s="41">
        <v>282</v>
      </c>
      <c r="O10" s="42">
        <f>IF(N10="","",IF(N10=N9,O9+1,RANK(N10,$N$9:$N$15)))</f>
        <v>2</v>
      </c>
      <c r="P10" s="42"/>
    </row>
    <row r="11" spans="1:16" ht="23.25" customHeight="1">
      <c r="A11" s="37">
        <v>3</v>
      </c>
      <c r="B11" s="38">
        <v>3</v>
      </c>
      <c r="C11" s="39"/>
      <c r="D11" s="40" t="s">
        <v>22</v>
      </c>
      <c r="E11" s="41">
        <v>291</v>
      </c>
      <c r="F11" s="42">
        <f>IF(E11="","",IF(E11=E10,F10+1,IF(E11=E9,F9+1,RANK(E11,$E$9:$E$15))))</f>
        <v>1</v>
      </c>
      <c r="G11" s="35"/>
      <c r="H11" s="37">
        <v>3</v>
      </c>
      <c r="I11" s="43">
        <v>10</v>
      </c>
      <c r="J11" s="43"/>
      <c r="K11" s="39"/>
      <c r="L11" s="40" t="s">
        <v>23</v>
      </c>
      <c r="M11" s="40"/>
      <c r="N11" s="41">
        <v>292</v>
      </c>
      <c r="O11" s="42">
        <f>IF(N11="","",IF(N11=N10,O10+1,IF(N11=N9,O9+1,RANK(N11,$N$9:$N$15))))</f>
        <v>1</v>
      </c>
      <c r="P11" s="42"/>
    </row>
    <row r="12" spans="1:16" ht="23.25" customHeight="1">
      <c r="A12" s="37">
        <v>4</v>
      </c>
      <c r="B12" s="38">
        <v>4</v>
      </c>
      <c r="C12" s="39"/>
      <c r="D12" s="40"/>
      <c r="E12" s="41"/>
      <c r="F12" s="42">
        <f>IF(E12="","",IF(E12=E11,F11+1,IF(E12=E10,F10+1,IF(E12=E9,F9+1,RANK(E12,$E$9:$E$15)))))</f>
      </c>
      <c r="G12" s="35"/>
      <c r="H12" s="37">
        <v>4</v>
      </c>
      <c r="I12" s="43">
        <v>11</v>
      </c>
      <c r="J12" s="43"/>
      <c r="K12" s="39"/>
      <c r="L12" s="44"/>
      <c r="M12" s="44"/>
      <c r="N12" s="41"/>
      <c r="O12" s="42">
        <f>IF(N12="","",IF(N12=N11,O11+1,IF(N12=N10,O10+1,IF(N12=N9,O9+1,RANK(N12,$N$9:$N$15)))))</f>
      </c>
      <c r="P12" s="42"/>
    </row>
    <row r="13" spans="1:16" ht="23.25" customHeight="1">
      <c r="A13" s="37">
        <v>5</v>
      </c>
      <c r="B13" s="38">
        <v>5</v>
      </c>
      <c r="C13" s="39"/>
      <c r="D13" s="40"/>
      <c r="E13" s="41"/>
      <c r="F13" s="42">
        <f>IF(E13="","",IF(E13=E12,F12+1,IF(E13=E11,F11+1,IF(E13=E10,F10+1,IF(E13=E9,F9+1,RANK(E13,$E$9:$E$15))))))</f>
      </c>
      <c r="G13" s="35"/>
      <c r="H13" s="37">
        <v>5</v>
      </c>
      <c r="I13" s="43">
        <v>12</v>
      </c>
      <c r="J13" s="43"/>
      <c r="K13" s="39"/>
      <c r="L13" s="40"/>
      <c r="M13" s="40"/>
      <c r="N13" s="41"/>
      <c r="O13" s="42">
        <f>IF(N13="","",IF(N13=N12,O12+1,IF(N13=N11,O11+1,IF(N13=N10,O10+1,IF(N13=N9,O9+1,RANK(N13,$N$9:$N$15))))))</f>
      </c>
      <c r="P13" s="42"/>
    </row>
    <row r="14" spans="1:16" ht="23.25" customHeight="1">
      <c r="A14" s="37">
        <v>6</v>
      </c>
      <c r="B14" s="38">
        <v>6</v>
      </c>
      <c r="C14" s="40"/>
      <c r="D14" s="40"/>
      <c r="E14" s="41"/>
      <c r="F14" s="42">
        <f>IF(E14="","",IF(E14=E13,F13+1,IF(E14=E12,F12+1,IF(E14=E11,F11+1,IF(E14=E10,F10+1,IF(E14=E9,F9+1,RANK(E14,$E$9:$E$15)))))))</f>
      </c>
      <c r="G14" s="35"/>
      <c r="H14" s="37">
        <v>6</v>
      </c>
      <c r="I14" s="43">
        <v>13</v>
      </c>
      <c r="J14" s="43"/>
      <c r="K14" s="39"/>
      <c r="L14" s="40"/>
      <c r="M14" s="40"/>
      <c r="N14" s="41"/>
      <c r="O14" s="42">
        <f>IF(N14="","",IF(N14=N13,O13+1,IF(N14=N12,O12+1,IF(N14=N11,O11+1,IF(N14=N10,O10+1,IF(N14=N9,O9+1,RANK(N14,$N$9:$N$15)))))))</f>
      </c>
      <c r="P14" s="42"/>
    </row>
    <row r="15" spans="1:16" ht="24" customHeight="1">
      <c r="A15" s="37">
        <v>7</v>
      </c>
      <c r="B15" s="38">
        <v>7</v>
      </c>
      <c r="C15" s="39"/>
      <c r="D15" s="40"/>
      <c r="E15" s="41"/>
      <c r="F15" s="42">
        <f>IF(E15="","",IF(E15=E14,F14+1,IF(E15=E13,F13+1,IF(E15=E12,F12+1,IF(E15=E11,F11+1,IF(E15=E10,F10+1,IF(E15=E9,F9+1,RANK(E15,$E$9:$E$15))))))))</f>
      </c>
      <c r="G15" s="35"/>
      <c r="H15" s="37">
        <v>7</v>
      </c>
      <c r="I15" s="43">
        <v>14</v>
      </c>
      <c r="J15" s="43"/>
      <c r="K15" s="40"/>
      <c r="L15" s="40"/>
      <c r="M15" s="40"/>
      <c r="N15" s="41"/>
      <c r="O15" s="42">
        <f>IF(N15="","",IF(N15=N14,O14+1,IF(N15=N13,O13+1,IF(N15=N12,O12+1,IF(N15=N11,O11+1,IF(N15=N10,O10+1,IF(N15=N9,O9+1,RANK(N15,$N$9:$N$15))))))))</f>
      </c>
      <c r="P15" s="42"/>
    </row>
    <row r="16" spans="1:16" ht="13.5" customHeight="1">
      <c r="A16" s="45"/>
      <c r="B16" s="46"/>
      <c r="C16" s="46"/>
      <c r="D16" s="46"/>
      <c r="E16" s="46"/>
      <c r="F16" s="46"/>
      <c r="G16" s="29"/>
      <c r="H16" s="46"/>
      <c r="I16" s="46"/>
      <c r="J16" s="46"/>
      <c r="K16" s="46"/>
      <c r="L16" s="46"/>
      <c r="M16" s="46"/>
      <c r="N16" s="46"/>
      <c r="O16" s="46"/>
      <c r="P16" s="47"/>
    </row>
    <row r="17" spans="1:16" ht="12" customHeight="1">
      <c r="A17" s="48"/>
      <c r="B17" s="49"/>
      <c r="C17" s="49"/>
      <c r="D17" s="49"/>
      <c r="E17" s="49"/>
      <c r="F17" s="49"/>
      <c r="G17" s="50"/>
      <c r="H17" s="49"/>
      <c r="I17" s="49"/>
      <c r="J17" s="49"/>
      <c r="K17" s="49"/>
      <c r="L17" s="49"/>
      <c r="M17" s="49"/>
      <c r="N17" s="49"/>
      <c r="O17" s="49"/>
      <c r="P17" s="51"/>
    </row>
    <row r="18" spans="1:16" ht="13.5" customHeight="1">
      <c r="A18" s="52"/>
      <c r="B18" s="53" t="s">
        <v>17</v>
      </c>
      <c r="C18" s="53"/>
      <c r="D18" s="53" t="s">
        <v>24</v>
      </c>
      <c r="E18" s="53" t="s">
        <v>16</v>
      </c>
      <c r="F18" s="53" t="s">
        <v>25</v>
      </c>
      <c r="G18" s="54"/>
      <c r="H18" s="55" t="s">
        <v>25</v>
      </c>
      <c r="I18" s="55"/>
      <c r="J18" s="55" t="s">
        <v>16</v>
      </c>
      <c r="K18" s="55"/>
      <c r="L18" s="55"/>
      <c r="M18" s="56" t="s">
        <v>24</v>
      </c>
      <c r="N18" s="53" t="s">
        <v>17</v>
      </c>
      <c r="O18" s="53"/>
      <c r="P18" s="57"/>
    </row>
    <row r="19" spans="1:16" ht="23.25" customHeight="1">
      <c r="A19" s="58"/>
      <c r="B19" s="59">
        <v>1</v>
      </c>
      <c r="C19" s="59"/>
      <c r="D19" s="60" t="str">
        <f>IF($F$14=$B19,$D$14,IF($F$9=$B19,$D$9,IF($F$10=$B19,$D$10,IF($F$13=$B19,$D$13,IF($F$15=$B19,$D$15,IF($F$11=$B19,$D$11,IF($F$12=$B19,$D$12,"")))))))</f>
        <v>Schütze 3</v>
      </c>
      <c r="E19" s="61">
        <f>IF($F$14=$B19,$E$14,IF($F$9=$B19,$E$9,IF($F$10=$B19,$E$10,IF($F$13=$B19,$E$13,IF($F$15=$B19,$E$15,IF($F$11=$B19,$E$11,IF($F$12=$B19,$E$12,"")))))))</f>
        <v>291</v>
      </c>
      <c r="F19" s="62">
        <f>IF(AND(D19="",M19=""),"",IF(IF(E19="",0,E19)&gt;IF(J19="",0,J19),2,IF(IF(E19="",0,E19)=IF(J19="",0,J19),1,0)))</f>
        <v>0</v>
      </c>
      <c r="G19" s="63" t="s">
        <v>26</v>
      </c>
      <c r="H19" s="62">
        <f>IF(AND(D19="",M19=""),"",IF(IF(J19="",0,J19)&gt;IF(E19="",0,E19),2,IF(IF(J19="",0,J19)=IF(E19="",0,E19),1,0)))</f>
        <v>2</v>
      </c>
      <c r="I19" s="62"/>
      <c r="J19" s="61">
        <f>IF($O$14=$B19,$N$14,IF($O$9=$B19,$N$9,IF($O$10=$B19,$N$10,IF($O$13=$B19,$N$13,IF($O$15=$B19,$N$15,IF($O$11=$B19,$N$11,IF($O$12=$B19,$N$12,"")))))))</f>
        <v>292</v>
      </c>
      <c r="K19" s="61"/>
      <c r="L19" s="61"/>
      <c r="M19" s="64" t="str">
        <f>IF($O$14=$B19,$L$14,IF($O$9=$B19,$L$9,IF($O$10=$B19,$L$10,IF($O$13=$B19,$L$13,IF($O$15=$B19,$L$15,IF($O$11=$B19,$L$11,IF($O$12=$B19,$L$12,"")))))))</f>
        <v>Schütze Gast 3</v>
      </c>
      <c r="N19" s="59">
        <v>1</v>
      </c>
      <c r="O19" s="59"/>
      <c r="P19" s="65"/>
    </row>
    <row r="20" spans="1:16" ht="23.25" customHeight="1">
      <c r="A20" s="58"/>
      <c r="B20" s="59">
        <v>2</v>
      </c>
      <c r="C20" s="59"/>
      <c r="D20" s="60" t="str">
        <f>IF($F$14=$B20,$D$14,IF($F$9=$B20,$D$9,IF($F$10=$B20,$D$10,IF($F$13=$B20,$D$13,IF($F$15=$B20,$D$15,IF($F$11=$B20,$D$11,IF($F$12=$B20,$D$12,"")))))))</f>
        <v>Schütze 2</v>
      </c>
      <c r="E20" s="61">
        <f>IF($F$14=$B20,$E$14,IF($F$9=$B20,$E$9,IF($F$10=$B20,$E$10,IF($F$13=$B20,$E$13,IF($F$15=$B20,$E$15,IF($F$11=$B20,$E$11,IF($F$12=$B20,$E$12,"")))))))</f>
        <v>287</v>
      </c>
      <c r="F20" s="62">
        <f>IF(AND(D20="",M20=""),"",IF(IF(E20="",0,E20)&gt;IF(J20="",0,J20),2,IF(IF(E20="",0,E20)=IF(J20="",0,J20),1,0)))</f>
        <v>2</v>
      </c>
      <c r="G20" s="63" t="s">
        <v>26</v>
      </c>
      <c r="H20" s="62">
        <f>IF(AND(D20="",M20=""),"",IF(IF(J20="",0,J20)&gt;IF(E20="",0,E20),2,IF(IF(J20="",0,J20)=IF(E20="",0,E20),1,0)))</f>
        <v>0</v>
      </c>
      <c r="I20" s="62"/>
      <c r="J20" s="61">
        <f>IF($O$14=$B20,$N$14,IF($O$9=$B20,$N$9,IF($O$10=$B20,$N$10,IF($O$13=$B20,$N$13,IF($O$15=$B20,$N$15,IF($O$11=$B20,$N$11,IF($O$12=$B20,$N$12,"")))))))</f>
        <v>282</v>
      </c>
      <c r="K20" s="61"/>
      <c r="L20" s="61"/>
      <c r="M20" s="64" t="str">
        <f>IF($O$14=$B20,$L$14,IF($O$9=$B20,$L$9,IF($O$10=$B20,$L$10,IF($O$13=$B20,$L$13,IF($O$15=$B20,$L$15,IF($O$11=$B20,$L$11,IF($O$12=$B20,$L$12,"")))))))</f>
        <v>Schütze Gast 2</v>
      </c>
      <c r="N20" s="59">
        <v>2</v>
      </c>
      <c r="O20" s="59"/>
      <c r="P20" s="65"/>
    </row>
    <row r="21" spans="1:16" ht="23.25" customHeight="1">
      <c r="A21" s="58"/>
      <c r="B21" s="59">
        <v>3</v>
      </c>
      <c r="C21" s="59"/>
      <c r="D21" s="60" t="str">
        <f>IF($F$14=$B21,$D$14,IF($F$9=$B21,$D$9,IF($F$10=$B21,$D$10,IF($F$13=$B21,$D$13,IF($F$15=$B21,$D$15,IF($F$11=$B21,$D$11,IF($F$12=$B21,$D$12,"")))))))</f>
        <v>Schütze 1</v>
      </c>
      <c r="E21" s="61">
        <f>IF($F$14=$B21,$E$14,IF($F$9=$B21,$E$9,IF($F$10=$B21,$E$10,IF($F$13=$B21,$E$13,IF($F$15=$B21,$E$15,IF($F$11=$B21,$E$11,IF($F$12=$B21,$E$12,"")))))))</f>
        <v>281</v>
      </c>
      <c r="F21" s="66">
        <f>IF(AND(D21="",M21=""),"",IF(IF(E21="",0,E21)&gt;IF(J21="",0,J21),2,IF(IF(E21="",0,E21)=IF(J21="",0,J21),1,0)))</f>
        <v>2</v>
      </c>
      <c r="G21" s="63" t="s">
        <v>26</v>
      </c>
      <c r="H21" s="67">
        <f>IF(AND(D21="",M21=""),"",IF(IF(J21="",0,J21)&gt;IF(E21="",0,E21),2,IF(IF(J21="",0,J21)=IF(E21="",0,E21),1,0)))</f>
        <v>0</v>
      </c>
      <c r="I21" s="67"/>
      <c r="J21" s="61">
        <f>IF($O$14=$B21,$N$14,IF($O$9=$B21,$N$9,IF($O$10=$B21,$N$10,IF($O$13=$B21,$N$13,IF($O$15=$B21,$N$15,IF($O$11=$B21,$N$11,IF($O$12=$B21,$N$12,"")))))))</f>
        <v>180</v>
      </c>
      <c r="K21" s="61"/>
      <c r="L21" s="61"/>
      <c r="M21" s="64" t="str">
        <f>IF($O$14=$B21,$L$14,IF($O$9=$B21,$L$9,IF($O$10=$B21,$L$10,IF($O$13=$B21,$L$13,IF($O$15=$B21,$L$15,IF($O$11=$B21,$L$11,IF($O$12=$B21,$L$12,"")))))))</f>
        <v>Schütze Gast 1</v>
      </c>
      <c r="N21" s="59">
        <v>3</v>
      </c>
      <c r="O21" s="59"/>
      <c r="P21" s="65"/>
    </row>
    <row r="22" spans="1:16" ht="17.25" customHeight="1">
      <c r="A22" s="68"/>
      <c r="B22" s="69"/>
      <c r="C22" s="69"/>
      <c r="D22" s="69"/>
      <c r="E22" s="70" t="s">
        <v>27</v>
      </c>
      <c r="F22" s="71">
        <f>IF(AND(SUM(F19:F21)=0,SUM(H19:H21)=0),"",SUM(F19:F21))</f>
        <v>4</v>
      </c>
      <c r="G22" s="72" t="s">
        <v>26</v>
      </c>
      <c r="H22" s="71">
        <f>IF(AND(SUM(F19:F21)=0,SUM(H19:H21)=0),"",SUM(H19:H21))</f>
        <v>2</v>
      </c>
      <c r="I22" s="71"/>
      <c r="J22" s="5"/>
      <c r="K22" s="5"/>
      <c r="L22" s="73"/>
      <c r="M22" s="74"/>
      <c r="N22" s="74"/>
      <c r="O22" s="74"/>
      <c r="P22" s="75"/>
    </row>
    <row r="23" spans="1:16" ht="18" customHeight="1">
      <c r="A23" s="76"/>
      <c r="B23" s="77"/>
      <c r="C23" s="77"/>
      <c r="D23" s="77"/>
      <c r="E23" s="78" t="s">
        <v>28</v>
      </c>
      <c r="F23" s="71">
        <f>IF(F22="","",IF(F22&gt;H22,2,IF(F22=H22,1,0)))</f>
        <v>2</v>
      </c>
      <c r="G23" s="79" t="s">
        <v>26</v>
      </c>
      <c r="H23" s="80">
        <f>IF(H22="","",IF(H22&gt;F22,2,IF(H22=F22,1,0)))</f>
        <v>0</v>
      </c>
      <c r="I23" s="80"/>
      <c r="J23" s="76"/>
      <c r="K23" s="81"/>
      <c r="L23" s="81"/>
      <c r="M23" s="81"/>
      <c r="N23" s="81"/>
      <c r="O23" s="81"/>
      <c r="P23" s="81"/>
    </row>
    <row r="24" spans="1:16" ht="24" customHeight="1">
      <c r="A24" s="82" t="s">
        <v>29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9.5" customHeight="1">
      <c r="A25" s="83"/>
      <c r="B25" s="83"/>
      <c r="C25" s="83"/>
      <c r="D25" s="83"/>
      <c r="E25" s="83"/>
      <c r="F25" s="84"/>
      <c r="G25" s="5"/>
      <c r="H25" s="85"/>
      <c r="I25" s="86"/>
      <c r="J25" s="87"/>
      <c r="K25" s="87"/>
      <c r="L25" s="87"/>
      <c r="M25" s="87"/>
      <c r="N25" s="87"/>
      <c r="O25" s="87"/>
      <c r="P25" s="87"/>
    </row>
    <row r="26" spans="1:16" ht="13.5" customHeight="1">
      <c r="A26" s="88" t="str">
        <f>IF(A1="Ligawettkämpfe im Schützenbezirk 13 e.V. des Rheinischen Schützenbundes e.V.","Der Wettkampf wurde unter Berücksichtigung der gültigen Liga-Ordnung des Schützenbezirk 13 e.V. und der Sportordnung des Deutschen Schützenbundes durchgeführt.",IF(A1="Ligawettkämpfe im Schützenkreis 131 Altenkirchen e.V. des Rheinischen Schützenbundes e.V.","Der Wettkampf wurde unter Berücksichtigung der gültigen Liga-Ordnung des Schützenkreises 131 Altenkirchen (Ww.) e.V. und der Sportordnung des Deutschen Schützenbundes durchgeführt.","Der Wettkampf wurde unter Berücksichtigung der gültigen Liga-Ordnung des Schützenkreises 132 Altenkirchen (Ww.) e.V. und der Sportordnung des Deutschen Schützenbundes durchgeführt."))</f>
        <v>Der Wettkampf wurde unter Berücksichtigung der gültigen Liga-Ordnung des Schützenkreises 131 Altenkirchen (Ww.) e.V. und der Sportordnung des Deutschen Schützenbundes durchgeführt.</v>
      </c>
      <c r="B26" s="69"/>
      <c r="C26" s="69"/>
      <c r="D26" s="69"/>
      <c r="E26" s="69"/>
      <c r="F26" s="5"/>
      <c r="G26" s="5"/>
      <c r="H26" s="5"/>
      <c r="I26" s="5"/>
      <c r="J26" s="69"/>
      <c r="K26" s="69"/>
      <c r="L26" s="69"/>
      <c r="M26" s="69"/>
      <c r="N26" s="69"/>
      <c r="O26" s="69"/>
      <c r="P26" s="89"/>
    </row>
    <row r="27" spans="1:16" ht="13.5" customHeight="1">
      <c r="A27" s="90" t="s">
        <v>30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6"/>
    </row>
    <row r="28" spans="1:16" ht="13.5" customHeight="1">
      <c r="A28" s="91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6"/>
    </row>
    <row r="29" spans="1:16" ht="12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5"/>
      <c r="M29" s="5"/>
      <c r="N29" s="5"/>
      <c r="O29" s="5"/>
      <c r="P29" s="26"/>
    </row>
    <row r="30" spans="1:16" ht="13.5" customHeight="1">
      <c r="A30" s="4"/>
      <c r="B30" s="77"/>
      <c r="C30" s="93"/>
      <c r="D30" s="93"/>
      <c r="E30" s="93"/>
      <c r="F30" s="5"/>
      <c r="G30" s="5"/>
      <c r="H30" s="5"/>
      <c r="I30" s="5"/>
      <c r="J30" s="77"/>
      <c r="K30" s="93"/>
      <c r="L30" s="77"/>
      <c r="M30" s="93"/>
      <c r="N30" s="93"/>
      <c r="O30" s="5"/>
      <c r="P30" s="26"/>
    </row>
    <row r="31" spans="1:16" ht="12.75">
      <c r="A31" s="4"/>
      <c r="B31" s="94" t="s">
        <v>32</v>
      </c>
      <c r="C31" s="94"/>
      <c r="D31" s="94"/>
      <c r="E31" s="94"/>
      <c r="F31" s="5"/>
      <c r="G31" s="5"/>
      <c r="H31" s="5"/>
      <c r="I31" s="5"/>
      <c r="J31" s="94" t="s">
        <v>33</v>
      </c>
      <c r="K31" s="94"/>
      <c r="L31" s="94"/>
      <c r="M31" s="94"/>
      <c r="N31" s="94"/>
      <c r="O31" s="5"/>
      <c r="P31" s="26"/>
    </row>
    <row r="32" spans="1:16" ht="12.75">
      <c r="A32" s="95" t="s">
        <v>34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</row>
    <row r="33" ht="12.75" customHeight="1"/>
    <row r="34" ht="12.75" customHeight="1"/>
  </sheetData>
  <sheetProtection sheet="1"/>
  <mergeCells count="57">
    <mergeCell ref="A1:P1"/>
    <mergeCell ref="O2:P2"/>
    <mergeCell ref="D3:F3"/>
    <mergeCell ref="O3:P3"/>
    <mergeCell ref="B5:D5"/>
    <mergeCell ref="J5:M5"/>
    <mergeCell ref="B6:E6"/>
    <mergeCell ref="J6:N6"/>
    <mergeCell ref="I8:J8"/>
    <mergeCell ref="L8:M8"/>
    <mergeCell ref="O8:P8"/>
    <mergeCell ref="I9:J9"/>
    <mergeCell ref="L9:M9"/>
    <mergeCell ref="O9:P9"/>
    <mergeCell ref="I10:J10"/>
    <mergeCell ref="L10:M10"/>
    <mergeCell ref="O10:P10"/>
    <mergeCell ref="I11:J11"/>
    <mergeCell ref="L11:M11"/>
    <mergeCell ref="O11:P11"/>
    <mergeCell ref="I12:J12"/>
    <mergeCell ref="L12:M12"/>
    <mergeCell ref="O12:P12"/>
    <mergeCell ref="I13:J13"/>
    <mergeCell ref="L13:M13"/>
    <mergeCell ref="O13:P13"/>
    <mergeCell ref="I14:J14"/>
    <mergeCell ref="L14:M14"/>
    <mergeCell ref="O14:P14"/>
    <mergeCell ref="I15:J15"/>
    <mergeCell ref="L15:M15"/>
    <mergeCell ref="O15:P15"/>
    <mergeCell ref="B18:C18"/>
    <mergeCell ref="H18:I18"/>
    <mergeCell ref="J18:L18"/>
    <mergeCell ref="N18:O18"/>
    <mergeCell ref="B19:C19"/>
    <mergeCell ref="H19:I19"/>
    <mergeCell ref="J19:L19"/>
    <mergeCell ref="N19:O19"/>
    <mergeCell ref="B20:C20"/>
    <mergeCell ref="H20:I20"/>
    <mergeCell ref="J20:L20"/>
    <mergeCell ref="N20:O20"/>
    <mergeCell ref="B21:C21"/>
    <mergeCell ref="H21:I21"/>
    <mergeCell ref="J21:L21"/>
    <mergeCell ref="N21:O21"/>
    <mergeCell ref="H22:I22"/>
    <mergeCell ref="H23:I23"/>
    <mergeCell ref="K23:P23"/>
    <mergeCell ref="A24:P24"/>
    <mergeCell ref="A25:E25"/>
    <mergeCell ref="J25:P25"/>
    <mergeCell ref="A29:K29"/>
    <mergeCell ref="B31:E31"/>
    <mergeCell ref="J31:N31"/>
  </mergeCells>
  <dataValidations count="7">
    <dataValidation type="list" allowBlank="1" showInputMessage="1" showErrorMessage="1" sqref="B5:D5 J5:M5">
      <formula1>KurznameSK13</formula1>
      <formula2>0</formula2>
    </dataValidation>
    <dataValidation errorStyle="warning" type="list" allowBlank="1" showErrorMessage="1" errorTitle="Kreisliga fehlerhaft" error="Bitte die Eingabe überprüfen!&#10;&quot;A&quot;, &quot;B&quot;, usw. eingeben oder auswählen." sqref="O2">
      <formula1>Liga</formula1>
      <formula2>0</formula2>
    </dataValidation>
    <dataValidation errorStyle="warning" type="list" allowBlank="1" showErrorMessage="1" promptTitle="Machs ordentlich!" prompt="Buh" errorTitle="Gruppe fehlerhaft!" error="Bitte die Eingabe überprüfen!&#10;&quot;1&quot;, &quot;2&quot;, usw. eingeben oder auswählen." sqref="O3:P3">
      <formula1>Gruppe</formula1>
      <formula2>0</formula2>
    </dataValidation>
    <dataValidation type="list" allowBlank="1" showInputMessage="1" showErrorMessage="1" sqref="D3">
      <formula1>Disziplinen</formula1>
      <formula2>0</formula2>
    </dataValidation>
    <dataValidation type="list" allowBlank="1" showInputMessage="1" showErrorMessage="1" sqref="E5 N5">
      <formula1>Mannschaft</formula1>
      <formula2>0</formula2>
    </dataValidation>
    <dataValidation type="date" operator="greaterThan" allowBlank="1" showErrorMessage="1" errorTitle="Datum fehlerhaft!" error="Bitte das Datum prüfen und korrgieren!" sqref="M3">
      <formula1>42566</formula1>
    </dataValidation>
    <dataValidation type="list" allowBlank="1" showInputMessage="1" showErrorMessage="1" sqref="A1:P1">
      <formula1>Gebiet</formula1>
      <formula2>0</formula2>
    </dataValidation>
  </dataValidations>
  <printOptions horizontalCentered="1" verticalCentered="1"/>
  <pageMargins left="0.2361111111111111" right="0.2361111111111111" top="0.39375" bottom="0.3541666666666667" header="0.5118055555555555" footer="0.5118055555555555"/>
  <pageSetup horizontalDpi="300" verticalDpi="3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C1">
      <selection activeCell="J18" sqref="J18"/>
    </sheetView>
  </sheetViews>
  <sheetFormatPr defaultColWidth="11.421875" defaultRowHeight="12.75"/>
  <cols>
    <col min="1" max="1" width="3.421875" style="2" customWidth="1"/>
    <col min="2" max="2" width="24.00390625" style="2" customWidth="1"/>
    <col min="3" max="3" width="46.57421875" style="2" customWidth="1"/>
    <col min="4" max="4" width="14.00390625" style="2" customWidth="1"/>
    <col min="5" max="5" width="4.28125" style="2" customWidth="1"/>
    <col min="6" max="6" width="4.421875" style="2" customWidth="1"/>
    <col min="7" max="7" width="7.00390625" style="2" customWidth="1"/>
    <col min="8" max="8" width="10.57421875" style="2" customWidth="1"/>
    <col min="9" max="9" width="7.00390625" style="2" customWidth="1"/>
    <col min="10" max="10" width="10.7109375" style="2" customWidth="1"/>
    <col min="11" max="11" width="59.140625" style="2" customWidth="1"/>
    <col min="12" max="16384" width="10.7109375" style="2" customWidth="1"/>
  </cols>
  <sheetData>
    <row r="1" spans="1:12" ht="12.75">
      <c r="A1" s="2" t="s">
        <v>35</v>
      </c>
      <c r="B1" s="2" t="s">
        <v>36</v>
      </c>
      <c r="C1" s="2" t="s">
        <v>37</v>
      </c>
      <c r="D1" s="2" t="s">
        <v>38</v>
      </c>
      <c r="F1" s="1" t="s">
        <v>39</v>
      </c>
      <c r="G1" s="1" t="s">
        <v>5</v>
      </c>
      <c r="H1" s="1" t="s">
        <v>40</v>
      </c>
      <c r="I1" s="1"/>
      <c r="K1" s="1" t="s">
        <v>41</v>
      </c>
      <c r="L1" s="1" t="s">
        <v>42</v>
      </c>
    </row>
    <row r="2" spans="1:12" ht="12.75">
      <c r="A2" s="2">
        <v>1</v>
      </c>
      <c r="B2" s="2" t="s">
        <v>43</v>
      </c>
      <c r="C2" s="2" t="s">
        <v>44</v>
      </c>
      <c r="D2" s="2">
        <v>13124</v>
      </c>
      <c r="F2" s="1" t="s">
        <v>1</v>
      </c>
      <c r="G2" s="1">
        <v>1</v>
      </c>
      <c r="H2" s="1" t="s">
        <v>9</v>
      </c>
      <c r="I2" s="1"/>
      <c r="K2" s="1" t="s">
        <v>45</v>
      </c>
      <c r="L2" s="2" t="s">
        <v>46</v>
      </c>
    </row>
    <row r="3" spans="1:12" ht="12.75">
      <c r="A3" s="2">
        <v>2</v>
      </c>
      <c r="B3" s="1" t="s">
        <v>47</v>
      </c>
      <c r="C3" s="2" t="s">
        <v>48</v>
      </c>
      <c r="D3" s="2">
        <v>13129</v>
      </c>
      <c r="F3" s="1" t="s">
        <v>49</v>
      </c>
      <c r="G3" s="1">
        <v>2</v>
      </c>
      <c r="H3" s="1" t="s">
        <v>7</v>
      </c>
      <c r="I3" s="1"/>
      <c r="K3" s="1" t="s">
        <v>50</v>
      </c>
      <c r="L3" s="2" t="s">
        <v>0</v>
      </c>
    </row>
    <row r="4" spans="1:12" ht="12.75">
      <c r="A4" s="2">
        <v>3</v>
      </c>
      <c r="B4" s="1" t="s">
        <v>51</v>
      </c>
      <c r="C4" s="2" t="s">
        <v>52</v>
      </c>
      <c r="D4" s="2">
        <v>13112</v>
      </c>
      <c r="F4" s="1" t="s">
        <v>53</v>
      </c>
      <c r="G4" s="2">
        <v>3</v>
      </c>
      <c r="H4" s="1" t="s">
        <v>54</v>
      </c>
      <c r="K4" s="1" t="s">
        <v>55</v>
      </c>
      <c r="L4" s="2" t="s">
        <v>56</v>
      </c>
    </row>
    <row r="5" spans="1:11" ht="12.75">
      <c r="A5" s="2">
        <v>4</v>
      </c>
      <c r="B5" s="1" t="s">
        <v>57</v>
      </c>
      <c r="C5" s="2" t="s">
        <v>58</v>
      </c>
      <c r="D5" s="2">
        <v>13102</v>
      </c>
      <c r="F5" s="1" t="s">
        <v>59</v>
      </c>
      <c r="G5" s="2">
        <v>4</v>
      </c>
      <c r="H5" s="1" t="s">
        <v>60</v>
      </c>
      <c r="K5" s="1" t="s">
        <v>61</v>
      </c>
    </row>
    <row r="6" spans="1:11" ht="12.75">
      <c r="A6" s="2">
        <v>5</v>
      </c>
      <c r="B6" s="1" t="s">
        <v>62</v>
      </c>
      <c r="C6" s="2" t="s">
        <v>63</v>
      </c>
      <c r="D6" s="2">
        <v>13126</v>
      </c>
      <c r="F6" s="1"/>
      <c r="H6" s="1" t="s">
        <v>64</v>
      </c>
      <c r="K6" s="1" t="s">
        <v>65</v>
      </c>
    </row>
    <row r="7" spans="1:11" ht="12.75">
      <c r="A7" s="2">
        <v>6</v>
      </c>
      <c r="B7" s="1" t="s">
        <v>66</v>
      </c>
      <c r="C7" s="2" t="s">
        <v>67</v>
      </c>
      <c r="D7" s="2">
        <v>13119</v>
      </c>
      <c r="H7" s="1" t="s">
        <v>68</v>
      </c>
      <c r="K7" s="1" t="s">
        <v>3</v>
      </c>
    </row>
    <row r="8" spans="1:11" ht="12.75">
      <c r="A8" s="2">
        <v>7</v>
      </c>
      <c r="B8" s="1" t="s">
        <v>69</v>
      </c>
      <c r="C8" s="2" t="s">
        <v>70</v>
      </c>
      <c r="D8" s="2">
        <v>13115</v>
      </c>
      <c r="H8" s="1" t="s">
        <v>71</v>
      </c>
      <c r="K8" s="1" t="s">
        <v>72</v>
      </c>
    </row>
    <row r="9" spans="1:11" ht="12.75">
      <c r="A9" s="2">
        <v>8</v>
      </c>
      <c r="B9" s="1" t="s">
        <v>73</v>
      </c>
      <c r="C9" s="2" t="s">
        <v>74</v>
      </c>
      <c r="D9" s="2">
        <v>13105</v>
      </c>
      <c r="H9" s="1" t="s">
        <v>75</v>
      </c>
      <c r="K9" s="1" t="s">
        <v>76</v>
      </c>
    </row>
    <row r="10" spans="1:11" ht="12.75">
      <c r="A10" s="2">
        <v>9</v>
      </c>
      <c r="B10" s="1" t="s">
        <v>77</v>
      </c>
      <c r="C10" s="2" t="s">
        <v>78</v>
      </c>
      <c r="D10" s="2">
        <v>13127</v>
      </c>
      <c r="H10" s="1" t="s">
        <v>79</v>
      </c>
      <c r="K10" s="1" t="s">
        <v>80</v>
      </c>
    </row>
    <row r="11" spans="1:11" ht="12.75">
      <c r="A11" s="2">
        <v>10</v>
      </c>
      <c r="B11" s="1" t="s">
        <v>81</v>
      </c>
      <c r="C11" s="2" t="s">
        <v>82</v>
      </c>
      <c r="D11" s="2">
        <v>13120</v>
      </c>
      <c r="K11" s="1" t="s">
        <v>83</v>
      </c>
    </row>
    <row r="12" spans="1:4" ht="12.75">
      <c r="A12" s="2">
        <v>11</v>
      </c>
      <c r="B12" s="1" t="s">
        <v>84</v>
      </c>
      <c r="C12" s="2" t="s">
        <v>85</v>
      </c>
      <c r="D12" s="2">
        <v>13108</v>
      </c>
    </row>
    <row r="13" spans="1:4" ht="12.75">
      <c r="A13" s="2">
        <v>12</v>
      </c>
      <c r="B13" s="1" t="s">
        <v>86</v>
      </c>
      <c r="C13" s="2" t="s">
        <v>87</v>
      </c>
      <c r="D13" s="2">
        <v>13111</v>
      </c>
    </row>
    <row r="14" spans="1:4" ht="12.75">
      <c r="A14" s="2">
        <v>13</v>
      </c>
      <c r="B14" s="1" t="s">
        <v>88</v>
      </c>
      <c r="C14" s="2" t="s">
        <v>89</v>
      </c>
      <c r="D14" s="2">
        <v>13113</v>
      </c>
    </row>
    <row r="15" spans="1:4" ht="12.75">
      <c r="A15" s="2">
        <v>14</v>
      </c>
      <c r="B15" s="1" t="s">
        <v>90</v>
      </c>
      <c r="C15" s="2" t="s">
        <v>91</v>
      </c>
      <c r="D15" s="2">
        <v>13107</v>
      </c>
    </row>
    <row r="16" spans="1:4" ht="12.75">
      <c r="A16" s="2">
        <v>15</v>
      </c>
      <c r="B16" s="1" t="s">
        <v>92</v>
      </c>
      <c r="C16" s="2" t="s">
        <v>93</v>
      </c>
      <c r="D16" s="2">
        <v>13123</v>
      </c>
    </row>
    <row r="17" spans="1:4" ht="12.75">
      <c r="A17" s="2">
        <v>16</v>
      </c>
      <c r="B17" s="1" t="s">
        <v>94</v>
      </c>
      <c r="C17" s="2" t="s">
        <v>95</v>
      </c>
      <c r="D17" s="2">
        <v>13110</v>
      </c>
    </row>
    <row r="18" spans="1:4" ht="12.75">
      <c r="A18" s="2">
        <v>17</v>
      </c>
      <c r="B18" s="1" t="s">
        <v>96</v>
      </c>
      <c r="C18" s="2" t="s">
        <v>97</v>
      </c>
      <c r="D18" s="2">
        <v>13103</v>
      </c>
    </row>
    <row r="19" spans="1:4" ht="12.75">
      <c r="A19" s="2">
        <v>18</v>
      </c>
      <c r="B19" s="1" t="s">
        <v>98</v>
      </c>
      <c r="C19" s="2" t="s">
        <v>99</v>
      </c>
      <c r="D19" s="2">
        <v>13118</v>
      </c>
    </row>
    <row r="20" spans="1:4" ht="12.75">
      <c r="A20" s="2">
        <v>19</v>
      </c>
      <c r="B20" s="1" t="s">
        <v>100</v>
      </c>
      <c r="C20" s="2" t="s">
        <v>101</v>
      </c>
      <c r="D20" s="2">
        <v>13114</v>
      </c>
    </row>
    <row r="21" spans="1:4" ht="12.75">
      <c r="A21" s="2">
        <v>20</v>
      </c>
      <c r="B21" s="1" t="s">
        <v>102</v>
      </c>
      <c r="C21" s="2" t="s">
        <v>103</v>
      </c>
      <c r="D21" s="2">
        <v>13116</v>
      </c>
    </row>
    <row r="22" spans="1:4" ht="12.75">
      <c r="A22" s="2">
        <v>21</v>
      </c>
      <c r="B22" s="1" t="s">
        <v>104</v>
      </c>
      <c r="C22" s="2" t="s">
        <v>105</v>
      </c>
      <c r="D22" s="2">
        <v>13109</v>
      </c>
    </row>
    <row r="23" spans="1:4" ht="12.75">
      <c r="A23" s="2">
        <v>22</v>
      </c>
      <c r="B23" s="1" t="s">
        <v>106</v>
      </c>
      <c r="C23" s="2" t="s">
        <v>107</v>
      </c>
      <c r="D23" s="2">
        <v>13117</v>
      </c>
    </row>
    <row r="24" spans="1:4" ht="12.75">
      <c r="A24" s="2">
        <v>23</v>
      </c>
      <c r="B24" s="1" t="s">
        <v>108</v>
      </c>
      <c r="C24" s="2" t="s">
        <v>109</v>
      </c>
      <c r="D24" s="2">
        <v>13128</v>
      </c>
    </row>
    <row r="25" spans="1:4" ht="12.75">
      <c r="A25" s="2">
        <v>24</v>
      </c>
      <c r="B25" s="1" t="s">
        <v>6</v>
      </c>
      <c r="C25" s="2" t="s">
        <v>110</v>
      </c>
      <c r="D25" s="2">
        <v>13106</v>
      </c>
    </row>
    <row r="26" spans="1:4" ht="12.75">
      <c r="A26" s="2">
        <v>25</v>
      </c>
      <c r="B26" s="1" t="s">
        <v>8</v>
      </c>
      <c r="C26" s="2" t="s">
        <v>111</v>
      </c>
      <c r="D26" s="2">
        <v>13122</v>
      </c>
    </row>
    <row r="27" spans="1:4" ht="12.75">
      <c r="A27" s="2">
        <v>26</v>
      </c>
      <c r="B27" s="1" t="s">
        <v>112</v>
      </c>
      <c r="C27" s="2" t="s">
        <v>113</v>
      </c>
      <c r="D27" s="2">
        <v>13104</v>
      </c>
    </row>
    <row r="28" spans="1:2" ht="12.75">
      <c r="A28" s="2">
        <v>27</v>
      </c>
      <c r="B28" s="1" t="s">
        <v>114</v>
      </c>
    </row>
    <row r="29" spans="1:2" ht="12.75">
      <c r="A29" s="2">
        <v>28</v>
      </c>
      <c r="B29" s="1" t="s">
        <v>115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2016-09-19T13:19:23Z</dcterms:modified>
  <cp:category/>
  <cp:version/>
  <cp:contentType/>
  <cp:contentStatus/>
  <cp:revision>1</cp:revision>
</cp:coreProperties>
</file>